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026 이호정\채용계획\2. 채용 용역 계획(안)\1차 채용\4. 채용대행 용역 제안서평가\3. 결과보고\"/>
    </mc:Choice>
  </mc:AlternateContent>
  <xr:revisionPtr revIDLastSave="0" documentId="13_ncr:1_{2069DD1F-43ED-4E1E-A872-4761DA205A59}" xr6:coauthVersionLast="47" xr6:coauthVersionMax="47" xr10:uidLastSave="{00000000-0000-0000-0000-000000000000}"/>
  <bookViews>
    <workbookView xWindow="28680" yWindow="-120" windowWidth="29040" windowHeight="15720" tabRatio="758" xr2:uid="{00000000-000D-0000-FFFF-FFFF00000000}"/>
  </bookViews>
  <sheets>
    <sheet name="기술능력평가 최종 결과표" sheetId="7" r:id="rId1"/>
    <sheet name="점수집계표(주식회사 휴먼메트릭스)" sheetId="53" r:id="rId2"/>
    <sheet name="점수집계표(주식회사 인사바른)" sheetId="52" r:id="rId3"/>
    <sheet name="점수집계표(클립스하이어 주식회사)" sheetId="55" r:id="rId4"/>
  </sheets>
  <definedNames>
    <definedName name="_xlnm._FilterDatabase" localSheetId="0" hidden="1">'기술능력평가 최종 결과표'!$B$9:$O$12</definedName>
    <definedName name="_xlnm.Print_Area" localSheetId="0">'기술능력평가 최종 결과표'!$A$2:$M$17</definedName>
    <definedName name="_xlnm.Print_Area" localSheetId="2">'점수집계표(주식회사 인사바른)'!$A$1:$M$21</definedName>
    <definedName name="_xlnm.Print_Area" localSheetId="1">'점수집계표(주식회사 휴먼메트릭스)'!$A$1:$M$21</definedName>
    <definedName name="_xlnm.Print_Area" localSheetId="3">'점수집계표(클립스하이어 주식회사)'!$A$1:$M$21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" i="52" l="1"/>
  <c r="L15" i="52"/>
  <c r="L14" i="52"/>
  <c r="L16" i="53"/>
  <c r="L16" i="55"/>
  <c r="L15" i="55"/>
  <c r="L14" i="55"/>
  <c r="L13" i="55"/>
  <c r="N13" i="55" s="1"/>
  <c r="L12" i="55"/>
  <c r="L11" i="55"/>
  <c r="L10" i="55"/>
  <c r="L13" i="52"/>
  <c r="L12" i="52"/>
  <c r="L11" i="52"/>
  <c r="L10" i="52"/>
  <c r="E17" i="53"/>
  <c r="E18" i="53" s="1"/>
  <c r="F10" i="7" s="1"/>
  <c r="F17" i="53"/>
  <c r="F18" i="53" s="1"/>
  <c r="G10" i="7" s="1"/>
  <c r="G17" i="53"/>
  <c r="G18" i="53" s="1"/>
  <c r="H10" i="7" s="1"/>
  <c r="H17" i="53"/>
  <c r="H18" i="53" s="1"/>
  <c r="I10" i="7" s="1"/>
  <c r="I17" i="53"/>
  <c r="I18" i="53" s="1"/>
  <c r="J10" i="7" s="1"/>
  <c r="J17" i="53"/>
  <c r="J18" i="53" s="1"/>
  <c r="K10" i="7" s="1"/>
  <c r="K17" i="53"/>
  <c r="K18" i="53" s="1"/>
  <c r="L10" i="7" s="1"/>
  <c r="D17" i="53"/>
  <c r="D18" i="53" s="1"/>
  <c r="E10" i="7" s="1"/>
  <c r="E17" i="52"/>
  <c r="E18" i="52" s="1"/>
  <c r="F11" i="7" s="1"/>
  <c r="F17" i="52"/>
  <c r="F18" i="52" s="1"/>
  <c r="G11" i="7" s="1"/>
  <c r="G17" i="52"/>
  <c r="G18" i="52" s="1"/>
  <c r="H11" i="7" s="1"/>
  <c r="H17" i="52"/>
  <c r="H18" i="52" s="1"/>
  <c r="I11" i="7" s="1"/>
  <c r="I17" i="52"/>
  <c r="I18" i="52" s="1"/>
  <c r="J11" i="7" s="1"/>
  <c r="J17" i="52"/>
  <c r="J18" i="52" s="1"/>
  <c r="K11" i="7" s="1"/>
  <c r="K17" i="52"/>
  <c r="K18" i="52" s="1"/>
  <c r="L11" i="7" s="1"/>
  <c r="D18" i="52"/>
  <c r="E11" i="7" s="1"/>
  <c r="D17" i="52"/>
  <c r="K18" i="55"/>
  <c r="E18" i="55"/>
  <c r="F18" i="55"/>
  <c r="G18" i="55"/>
  <c r="H18" i="55"/>
  <c r="I18" i="55"/>
  <c r="J18" i="55"/>
  <c r="E17" i="55"/>
  <c r="F17" i="55"/>
  <c r="G17" i="55"/>
  <c r="H17" i="55"/>
  <c r="I17" i="55"/>
  <c r="J17" i="55"/>
  <c r="K17" i="55"/>
  <c r="D17" i="55"/>
  <c r="D18" i="55" s="1"/>
  <c r="L17" i="55" l="1"/>
  <c r="L18" i="55" s="1"/>
  <c r="N16" i="55"/>
  <c r="N16" i="52"/>
  <c r="N14" i="55"/>
  <c r="N10" i="55"/>
  <c r="N15" i="55"/>
  <c r="N11" i="55"/>
  <c r="N12" i="55"/>
  <c r="N15" i="52"/>
  <c r="L17" i="52"/>
  <c r="L18" i="52" s="1"/>
  <c r="N13" i="52"/>
  <c r="N10" i="52"/>
  <c r="N11" i="52"/>
  <c r="N12" i="52"/>
  <c r="N14" i="52"/>
  <c r="L14" i="53"/>
  <c r="L11" i="53" l="1"/>
  <c r="L12" i="53"/>
  <c r="L13" i="53"/>
  <c r="L15" i="53"/>
  <c r="L10" i="53" l="1"/>
  <c r="N12" i="53" s="1"/>
  <c r="N16" i="53" l="1"/>
  <c r="N11" i="53"/>
  <c r="L17" i="53"/>
  <c r="N10" i="53"/>
  <c r="N14" i="53"/>
  <c r="N13" i="53"/>
  <c r="N15" i="53"/>
  <c r="D11" i="7"/>
  <c r="M11" i="7" s="1"/>
  <c r="L18" i="53" l="1"/>
  <c r="D10" i="7" s="1"/>
  <c r="M10" i="7" s="1"/>
</calcChain>
</file>

<file path=xl/sharedStrings.xml><?xml version="1.0" encoding="utf-8"?>
<sst xmlns="http://schemas.openxmlformats.org/spreadsheetml/2006/main" count="127" uniqueCount="48">
  <si>
    <t>총계</t>
    <phoneticPr fontId="1" type="noConversion"/>
  </si>
  <si>
    <t>평균점수</t>
    <phoneticPr fontId="1" type="noConversion"/>
  </si>
  <si>
    <t>순번</t>
    <phoneticPr fontId="1" type="noConversion"/>
  </si>
  <si>
    <t>평가위원</t>
    <phoneticPr fontId="1" type="noConversion"/>
  </si>
  <si>
    <t>합계</t>
    <phoneticPr fontId="1" type="noConversion"/>
  </si>
  <si>
    <t>업체명</t>
    <phoneticPr fontId="1" type="noConversion"/>
  </si>
  <si>
    <t>협상
적격
여부</t>
    <phoneticPr fontId="1" type="noConversion"/>
  </si>
  <si>
    <t>제안업체명</t>
    <phoneticPr fontId="1" type="noConversion"/>
  </si>
  <si>
    <t>평가
평균
점수</t>
    <phoneticPr fontId="1" type="noConversion"/>
  </si>
  <si>
    <t>제안서 평가 총괄표</t>
    <phoneticPr fontId="1" type="noConversion"/>
  </si>
  <si>
    <t>제안서 평가 집계표</t>
    <phoneticPr fontId="1" type="noConversion"/>
  </si>
  <si>
    <t>사업
이해도
(10)</t>
    <phoneticPr fontId="1" type="noConversion"/>
  </si>
  <si>
    <t>사업명</t>
    <phoneticPr fontId="1" type="noConversion"/>
  </si>
  <si>
    <t xml:space="preserve">평가일자: </t>
    <phoneticPr fontId="1" type="noConversion"/>
  </si>
  <si>
    <t>기술능력평가(80점)</t>
    <phoneticPr fontId="1" type="noConversion"/>
  </si>
  <si>
    <t>인력관리기술(20)</t>
    <phoneticPr fontId="1" type="noConversion"/>
  </si>
  <si>
    <t>사업수행계획(30)</t>
    <phoneticPr fontId="1" type="noConversion"/>
  </si>
  <si>
    <t>전형별 운영(10)</t>
    <phoneticPr fontId="1" type="noConversion"/>
  </si>
  <si>
    <t>인력·관리기술(20)</t>
    <phoneticPr fontId="1" type="noConversion"/>
  </si>
  <si>
    <t>주식회사 인사바른</t>
    <phoneticPr fontId="1" type="noConversion"/>
  </si>
  <si>
    <t>주식회사 휴먼메트릭스</t>
    <phoneticPr fontId="1" type="noConversion"/>
  </si>
  <si>
    <t>클립스하이어 주식회사</t>
    <phoneticPr fontId="1" type="noConversion"/>
  </si>
  <si>
    <t>2026.4.22.</t>
    <phoneticPr fontId="1" type="noConversion"/>
  </si>
  <si>
    <t>2026년 한국장애인고용공단 직원 채용 대행 용역</t>
    <phoneticPr fontId="1" type="noConversion"/>
  </si>
  <si>
    <t>인력
전문성(10)</t>
    <phoneticPr fontId="1" type="noConversion"/>
  </si>
  <si>
    <t>관리
기술(10)</t>
    <phoneticPr fontId="1" type="noConversion"/>
  </si>
  <si>
    <t>채용
솔루션
(10)</t>
    <phoneticPr fontId="1" type="noConversion"/>
  </si>
  <si>
    <t>문항
개발 등
(10)</t>
    <phoneticPr fontId="1" type="noConversion"/>
  </si>
  <si>
    <t>위기
대응 및 사후
관리(10)</t>
    <phoneticPr fontId="1" type="noConversion"/>
  </si>
  <si>
    <t>정량
(10점)</t>
    <phoneticPr fontId="1" type="noConversion"/>
  </si>
  <si>
    <t>정성
(70점)</t>
    <phoneticPr fontId="1" type="noConversion"/>
  </si>
  <si>
    <t>신용
평가
등급
(10)</t>
    <phoneticPr fontId="1" type="noConversion"/>
  </si>
  <si>
    <t>정성(70점)</t>
    <phoneticPr fontId="1" type="noConversion"/>
  </si>
  <si>
    <t>인력
전문성
(10)</t>
    <phoneticPr fontId="1" type="noConversion"/>
  </si>
  <si>
    <t>관리
기술
(10)</t>
    <phoneticPr fontId="1" type="noConversion"/>
  </si>
  <si>
    <t>전형별
운영
(10)</t>
    <phoneticPr fontId="1" type="noConversion"/>
  </si>
  <si>
    <t>위기
대응 
및 
사후
관리
(10)</t>
    <phoneticPr fontId="1" type="noConversion"/>
  </si>
  <si>
    <r>
      <rPr>
        <sz val="12"/>
        <color rgb="FF000000"/>
        <rFont val="맑은 고딕"/>
        <family val="3"/>
        <charset val="129"/>
      </rPr>
      <t>※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제안업체별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기술능력평가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최종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점수는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평가위원의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평가점수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중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최저와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최고점수를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제외(최저 또는 최고점수가 2개 이상일 때에는 이중 하나만 제외) 한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후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나머지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평가점수를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산술평균하여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최종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평가점수를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부여하되, 평가점수가 소수점 이하가 있는 경우에는 소수점 다섯째 자리에서 반올림</t>
    </r>
    <phoneticPr fontId="1" type="noConversion"/>
  </si>
  <si>
    <t>※ 제안업체별 기술능력평가 최종 점수는 평가위원의 평가점수 중 최저와 최고점수를 제외(최저 또는 최고점수가 2개 이상일 때에는 이중 하나만 제외) 한 후 나머지 평가점수를 산술평균하여 최종 평가점수를 부여하되, 평가점수가 소수점 이하가 있는 경우에는 소수점 다섯째 자리에서 반올림</t>
    <phoneticPr fontId="1" type="noConversion"/>
  </si>
  <si>
    <t>-</t>
    <phoneticPr fontId="1" type="noConversion"/>
  </si>
  <si>
    <t>불참으로 평가대상 제외(부적격)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</si>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</sst>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"/>
    <numFmt numFmtId="177" formatCode="0.00_ "/>
    <numFmt numFmtId="178" formatCode="0.0000_ 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Calibri"/>
      <family val="3"/>
    </font>
    <font>
      <b/>
      <sz val="1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176" fontId="6" fillId="0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>
      <alignment vertical="center"/>
    </xf>
    <xf numFmtId="177" fontId="0" fillId="5" borderId="0" xfId="0" applyNumberFormat="1" applyFill="1" applyAlignment="1">
      <alignment horizontal="center" vertical="center"/>
    </xf>
    <xf numFmtId="0" fontId="5" fillId="5" borderId="0" xfId="0" applyFont="1" applyFill="1">
      <alignment vertical="center"/>
    </xf>
    <xf numFmtId="0" fontId="2" fillId="0" borderId="1" xfId="0" applyFont="1" applyBorder="1" applyAlignment="1">
      <alignment horizontal="center" vertical="center" shrinkToFit="1"/>
    </xf>
    <xf numFmtId="176" fontId="8" fillId="6" borderId="1" xfId="0" applyNumberFormat="1" applyFont="1" applyFill="1" applyBorder="1" applyAlignment="1">
      <alignment horizontal="center" vertical="center"/>
    </xf>
    <xf numFmtId="178" fontId="6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8" fontId="6" fillId="0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8" fillId="6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2" fillId="0" borderId="9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7"/>
  <sheetViews>
    <sheetView tabSelected="1" zoomScaleNormal="100" zoomScaleSheetLayoutView="115" workbookViewId="0"/>
  </sheetViews>
  <sheetFormatPr defaultColWidth="9" defaultRowHeight="16.5"/>
  <cols>
    <col min="1" max="1" width="2.125" style="14" customWidth="1"/>
    <col min="2" max="2" width="5.5" style="14" customWidth="1"/>
    <col min="3" max="3" width="17.75" style="14" customWidth="1"/>
    <col min="4" max="4" width="10.625" style="14" customWidth="1"/>
    <col min="5" max="5" width="7.875" style="14" bestFit="1" customWidth="1"/>
    <col min="6" max="7" width="9" style="14" bestFit="1" customWidth="1"/>
    <col min="8" max="10" width="7.875" style="14" bestFit="1" customWidth="1"/>
    <col min="11" max="11" width="9" style="14" bestFit="1" customWidth="1"/>
    <col min="12" max="12" width="7.875" style="14" bestFit="1" customWidth="1"/>
    <col min="13" max="13" width="32.75" style="14" bestFit="1" customWidth="1"/>
    <col min="14" max="14" width="2.125" style="14" customWidth="1"/>
    <col min="15" max="15" width="9" style="13" customWidth="1"/>
    <col min="16" max="16384" width="9" style="14"/>
  </cols>
  <sheetData>
    <row r="1" spans="1:15" ht="8.25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15" ht="23.25" customHeight="1">
      <c r="A2"/>
      <c r="B2" s="31" t="s">
        <v>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/>
    </row>
    <row r="3" spans="1:15" ht="8.25" customHeight="1">
      <c r="A3"/>
      <c r="B3"/>
      <c r="C3"/>
      <c r="D3"/>
      <c r="E3"/>
      <c r="F3"/>
      <c r="G3"/>
      <c r="H3"/>
      <c r="I3"/>
      <c r="J3"/>
      <c r="K3"/>
      <c r="L3"/>
      <c r="M3"/>
      <c r="N3"/>
    </row>
    <row r="4" spans="1:15" ht="30" customHeight="1">
      <c r="A4"/>
      <c r="B4" s="29" t="s">
        <v>12</v>
      </c>
      <c r="C4" s="30"/>
      <c r="D4" s="44" t="s">
        <v>23</v>
      </c>
      <c r="E4" s="45"/>
      <c r="F4" s="45"/>
      <c r="G4" s="45"/>
      <c r="H4" s="45"/>
      <c r="I4" s="45"/>
      <c r="J4" s="45"/>
      <c r="K4" s="45"/>
      <c r="L4" s="45"/>
      <c r="M4" s="46"/>
      <c r="N4"/>
    </row>
    <row r="5" spans="1:15">
      <c r="A5"/>
      <c r="B5"/>
      <c r="C5"/>
      <c r="D5"/>
      <c r="E5"/>
      <c r="F5"/>
      <c r="G5"/>
      <c r="H5"/>
      <c r="I5"/>
      <c r="J5"/>
      <c r="K5"/>
      <c r="L5"/>
      <c r="M5"/>
      <c r="N5"/>
    </row>
    <row r="6" spans="1:15" ht="39.950000000000003" customHeight="1">
      <c r="A6"/>
      <c r="B6" s="34" t="s">
        <v>2</v>
      </c>
      <c r="C6" s="34" t="s">
        <v>5</v>
      </c>
      <c r="D6" s="32" t="s">
        <v>8</v>
      </c>
      <c r="E6" s="29" t="s">
        <v>14</v>
      </c>
      <c r="F6" s="38"/>
      <c r="G6" s="38"/>
      <c r="H6" s="38"/>
      <c r="I6" s="38"/>
      <c r="J6" s="38"/>
      <c r="K6" s="38"/>
      <c r="L6" s="30"/>
      <c r="M6" s="32" t="s">
        <v>6</v>
      </c>
      <c r="N6"/>
    </row>
    <row r="7" spans="1:15" ht="42.95" customHeight="1">
      <c r="A7"/>
      <c r="B7" s="34"/>
      <c r="C7" s="34"/>
      <c r="D7" s="33"/>
      <c r="E7" s="8" t="s">
        <v>29</v>
      </c>
      <c r="F7" s="39" t="s">
        <v>32</v>
      </c>
      <c r="G7" s="40"/>
      <c r="H7" s="40"/>
      <c r="I7" s="40"/>
      <c r="J7" s="40"/>
      <c r="K7" s="40"/>
      <c r="L7" s="41"/>
      <c r="M7" s="33"/>
      <c r="N7"/>
    </row>
    <row r="8" spans="1:15" ht="42.95" customHeight="1">
      <c r="A8"/>
      <c r="B8" s="34"/>
      <c r="C8" s="34"/>
      <c r="D8" s="33"/>
      <c r="E8" s="37" t="s">
        <v>31</v>
      </c>
      <c r="F8" s="35" t="s">
        <v>11</v>
      </c>
      <c r="G8" s="29" t="s">
        <v>18</v>
      </c>
      <c r="H8" s="38"/>
      <c r="I8" s="29" t="s">
        <v>16</v>
      </c>
      <c r="J8" s="38"/>
      <c r="K8" s="30"/>
      <c r="L8" s="42" t="s">
        <v>36</v>
      </c>
      <c r="M8" s="33"/>
      <c r="N8"/>
    </row>
    <row r="9" spans="1:15" ht="69.75" customHeight="1">
      <c r="A9"/>
      <c r="B9" s="34"/>
      <c r="C9" s="34"/>
      <c r="D9" s="33"/>
      <c r="E9" s="36"/>
      <c r="F9" s="36"/>
      <c r="G9" s="9" t="s">
        <v>33</v>
      </c>
      <c r="H9" s="9" t="s">
        <v>34</v>
      </c>
      <c r="I9" s="1" t="s">
        <v>26</v>
      </c>
      <c r="J9" s="9" t="s">
        <v>35</v>
      </c>
      <c r="K9" s="1" t="s">
        <v>27</v>
      </c>
      <c r="L9" s="43"/>
      <c r="M9" s="33"/>
      <c r="N9"/>
    </row>
    <row r="10" spans="1:15" ht="39.950000000000003" customHeight="1">
      <c r="A10"/>
      <c r="B10" s="4">
        <v>1</v>
      </c>
      <c r="C10" s="17" t="s">
        <v>20</v>
      </c>
      <c r="D10" s="2">
        <f>'점수집계표(주식회사 휴먼메트릭스)'!L18</f>
        <v>68.3</v>
      </c>
      <c r="E10" s="2">
        <f>'점수집계표(주식회사 휴먼메트릭스)'!D18</f>
        <v>9.5</v>
      </c>
      <c r="F10" s="2">
        <f>'점수집계표(주식회사 휴먼메트릭스)'!E18</f>
        <v>8</v>
      </c>
      <c r="G10" s="2">
        <f>'점수집계표(주식회사 휴먼메트릭스)'!F18</f>
        <v>9</v>
      </c>
      <c r="H10" s="2">
        <f>'점수집계표(주식회사 휴먼메트릭스)'!G18</f>
        <v>8</v>
      </c>
      <c r="I10" s="2">
        <f>'점수집계표(주식회사 휴먼메트릭스)'!H18</f>
        <v>8</v>
      </c>
      <c r="J10" s="2">
        <f>'점수집계표(주식회사 휴먼메트릭스)'!I18</f>
        <v>8.5</v>
      </c>
      <c r="K10" s="2">
        <f>'점수집계표(주식회사 휴먼메트릭스)'!J18</f>
        <v>8.5</v>
      </c>
      <c r="L10" s="2">
        <f>'점수집계표(주식회사 휴먼메트릭스)'!K18</f>
        <v>8</v>
      </c>
      <c r="M10" s="27" t="str">
        <f>IF(D10&gt;=68, "적격", "부적격")</f>
        <v>적격</v>
      </c>
      <c r="N10"/>
      <c r="O10" s="15"/>
    </row>
    <row r="11" spans="1:15" ht="39.950000000000003" customHeight="1">
      <c r="A11"/>
      <c r="B11" s="4">
        <v>2</v>
      </c>
      <c r="C11" s="17" t="s">
        <v>19</v>
      </c>
      <c r="D11" s="2">
        <f>'점수집계표(주식회사 인사바른)'!L18</f>
        <v>73.5</v>
      </c>
      <c r="E11" s="2">
        <f>'점수집계표(주식회사 인사바른)'!D18</f>
        <v>9.5</v>
      </c>
      <c r="F11" s="2">
        <f>'점수집계표(주식회사 인사바른)'!E18</f>
        <v>10</v>
      </c>
      <c r="G11" s="2">
        <f>'점수집계표(주식회사 인사바른)'!F18</f>
        <v>9</v>
      </c>
      <c r="H11" s="2">
        <f>'점수집계표(주식회사 인사바른)'!G18</f>
        <v>8</v>
      </c>
      <c r="I11" s="2">
        <f>'점수집계표(주식회사 인사바른)'!H18</f>
        <v>8.5</v>
      </c>
      <c r="J11" s="2">
        <f>'점수집계표(주식회사 인사바른)'!I18</f>
        <v>9.5</v>
      </c>
      <c r="K11" s="2">
        <f>'점수집계표(주식회사 인사바른)'!J18</f>
        <v>9.5</v>
      </c>
      <c r="L11" s="2">
        <f>'점수집계표(주식회사 인사바른)'!K18</f>
        <v>9.5</v>
      </c>
      <c r="M11" s="27" t="str">
        <f>IF(D11&gt;=68, "적격", "부적격")</f>
        <v>적격</v>
      </c>
      <c r="N11"/>
      <c r="O11" s="15"/>
    </row>
    <row r="12" spans="1:15" ht="39.950000000000003" customHeight="1">
      <c r="A12"/>
      <c r="B12" s="4">
        <v>3</v>
      </c>
      <c r="C12" s="17" t="s">
        <v>21</v>
      </c>
      <c r="D12" s="2" t="s">
        <v>39</v>
      </c>
      <c r="E12" s="2" t="s">
        <v>39</v>
      </c>
      <c r="F12" s="2" t="s">
        <v>39</v>
      </c>
      <c r="G12" s="2" t="s">
        <v>39</v>
      </c>
      <c r="H12" s="2" t="s">
        <v>39</v>
      </c>
      <c r="I12" s="2" t="s">
        <v>39</v>
      </c>
      <c r="J12" s="2" t="s">
        <v>39</v>
      </c>
      <c r="K12" s="2" t="s">
        <v>39</v>
      </c>
      <c r="L12" s="2" t="s">
        <v>39</v>
      </c>
      <c r="M12" s="27" t="s">
        <v>40</v>
      </c>
      <c r="N12"/>
    </row>
    <row r="13" spans="1:15" ht="78" customHeight="1">
      <c r="A13"/>
      <c r="B13" s="28" t="s">
        <v>37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/>
    </row>
    <row r="17" spans="13:13" ht="31.5" customHeight="1">
      <c r="M17" s="16"/>
    </row>
  </sheetData>
  <mergeCells count="15">
    <mergeCell ref="B13:M13"/>
    <mergeCell ref="B4:C4"/>
    <mergeCell ref="B2:M2"/>
    <mergeCell ref="D6:D9"/>
    <mergeCell ref="M6:M9"/>
    <mergeCell ref="B6:B9"/>
    <mergeCell ref="C6:C9"/>
    <mergeCell ref="F8:F9"/>
    <mergeCell ref="E8:E9"/>
    <mergeCell ref="G8:H8"/>
    <mergeCell ref="I8:K8"/>
    <mergeCell ref="E6:L6"/>
    <mergeCell ref="F7:L7"/>
    <mergeCell ref="L8:L9"/>
    <mergeCell ref="D4:M4"/>
  </mergeCells>
  <phoneticPr fontId="1" type="noConversion"/>
  <pageMargins left="0.7" right="0.7" top="0.75" bottom="0.75" header="0.3" footer="0.3"/>
  <pageSetup paperSize="9" scale="76" orientation="landscape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787F4-9FF1-413A-B076-2ED2FFBDA68A}">
  <dimension ref="B1:Q19"/>
  <sheetViews>
    <sheetView view="pageBreakPreview" zoomScaleNormal="100" zoomScaleSheetLayoutView="100" workbookViewId="0"/>
  </sheetViews>
  <sheetFormatPr defaultRowHeight="16.5"/>
  <cols>
    <col min="1" max="1" width="2.125" customWidth="1"/>
    <col min="2" max="3" width="8.625" customWidth="1"/>
    <col min="4" max="11" width="9" customWidth="1"/>
    <col min="12" max="12" width="10.875" bestFit="1" customWidth="1"/>
    <col min="13" max="13" width="2.25" customWidth="1"/>
  </cols>
  <sheetData>
    <row r="1" spans="2:17" ht="8.25" customHeight="1"/>
    <row r="2" spans="2:17" ht="23.25" customHeight="1">
      <c r="B2" s="47" t="s">
        <v>10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7" ht="16.5" customHeight="1">
      <c r="H3" t="s">
        <v>13</v>
      </c>
      <c r="J3" s="48" t="s">
        <v>22</v>
      </c>
      <c r="K3" s="48"/>
      <c r="L3" s="48"/>
    </row>
    <row r="4" spans="2:17" ht="30" customHeight="1">
      <c r="B4" s="29" t="s">
        <v>7</v>
      </c>
      <c r="C4" s="30"/>
      <c r="D4" s="49" t="s">
        <v>20</v>
      </c>
      <c r="E4" s="50"/>
      <c r="F4" s="50"/>
      <c r="G4" s="50"/>
      <c r="H4" s="50"/>
      <c r="I4" s="50"/>
      <c r="J4" s="50"/>
      <c r="K4" s="50"/>
      <c r="L4" s="51"/>
    </row>
    <row r="6" spans="2:17" ht="17.25">
      <c r="B6" s="52" t="s">
        <v>2</v>
      </c>
      <c r="C6" s="52" t="s">
        <v>3</v>
      </c>
      <c r="D6" s="29" t="s">
        <v>14</v>
      </c>
      <c r="E6" s="38"/>
      <c r="F6" s="38"/>
      <c r="G6" s="38"/>
      <c r="H6" s="38"/>
      <c r="I6" s="38"/>
      <c r="J6" s="38"/>
      <c r="K6" s="38"/>
      <c r="L6" s="30"/>
    </row>
    <row r="7" spans="2:17" ht="34.5">
      <c r="B7" s="53"/>
      <c r="C7" s="53"/>
      <c r="D7" s="11" t="s">
        <v>29</v>
      </c>
      <c r="E7" s="39" t="s">
        <v>30</v>
      </c>
      <c r="F7" s="40"/>
      <c r="G7" s="40"/>
      <c r="H7" s="40"/>
      <c r="I7" s="40"/>
      <c r="J7" s="40"/>
      <c r="K7" s="40"/>
      <c r="L7" s="41"/>
    </row>
    <row r="8" spans="2:17" ht="17.25">
      <c r="B8" s="53"/>
      <c r="C8" s="53"/>
      <c r="D8" s="35" t="s">
        <v>31</v>
      </c>
      <c r="E8" s="35" t="s">
        <v>11</v>
      </c>
      <c r="F8" s="29" t="s">
        <v>15</v>
      </c>
      <c r="G8" s="30"/>
      <c r="H8" s="29" t="s">
        <v>16</v>
      </c>
      <c r="I8" s="38"/>
      <c r="J8" s="30"/>
      <c r="K8" s="42" t="s">
        <v>28</v>
      </c>
      <c r="L8" s="52" t="s">
        <v>4</v>
      </c>
    </row>
    <row r="9" spans="2:17" ht="49.5">
      <c r="B9" s="54"/>
      <c r="C9" s="54"/>
      <c r="D9" s="36"/>
      <c r="E9" s="36"/>
      <c r="F9" s="9" t="s">
        <v>24</v>
      </c>
      <c r="G9" s="9" t="s">
        <v>25</v>
      </c>
      <c r="H9" s="9" t="s">
        <v>26</v>
      </c>
      <c r="I9" s="9" t="s">
        <v>17</v>
      </c>
      <c r="J9" s="9" t="s">
        <v>27</v>
      </c>
      <c r="K9" s="57"/>
      <c r="L9" s="54"/>
    </row>
    <row r="10" spans="2:17" s="5" customFormat="1" ht="17.25">
      <c r="B10" s="3">
        <v>1</v>
      </c>
      <c r="C10" s="3" t="s">
        <v>41</v>
      </c>
      <c r="D10" s="12">
        <v>9.5</v>
      </c>
      <c r="E10" s="12">
        <v>8</v>
      </c>
      <c r="F10" s="12">
        <v>6</v>
      </c>
      <c r="G10" s="12">
        <v>8</v>
      </c>
      <c r="H10" s="12">
        <v>4</v>
      </c>
      <c r="I10" s="12">
        <v>8</v>
      </c>
      <c r="J10" s="12">
        <v>6</v>
      </c>
      <c r="K10" s="12">
        <v>6</v>
      </c>
      <c r="L10" s="7">
        <f>SUM(D10:K10)</f>
        <v>55.5</v>
      </c>
      <c r="N10" s="6">
        <f t="shared" ref="N10:N16" si="0">RANK(L10,$L$10:$L$16)</f>
        <v>7</v>
      </c>
      <c r="Q10" s="10"/>
    </row>
    <row r="11" spans="2:17" s="5" customFormat="1" ht="17.25">
      <c r="B11" s="3">
        <v>2</v>
      </c>
      <c r="C11" s="3" t="s">
        <v>42</v>
      </c>
      <c r="D11" s="12">
        <v>9.5</v>
      </c>
      <c r="E11" s="12">
        <v>8</v>
      </c>
      <c r="F11" s="12">
        <v>10</v>
      </c>
      <c r="G11" s="12">
        <v>10</v>
      </c>
      <c r="H11" s="12">
        <v>10</v>
      </c>
      <c r="I11" s="12">
        <v>8</v>
      </c>
      <c r="J11" s="12">
        <v>8</v>
      </c>
      <c r="K11" s="12">
        <v>10</v>
      </c>
      <c r="L11" s="7">
        <f t="shared" ref="L11:L16" si="1">SUM(D11:K11)</f>
        <v>73.5</v>
      </c>
      <c r="N11" s="6">
        <f t="shared" si="0"/>
        <v>1</v>
      </c>
    </row>
    <row r="12" spans="2:17" s="5" customFormat="1" ht="17.25">
      <c r="B12" s="3">
        <v>3</v>
      </c>
      <c r="C12" s="3" t="s">
        <v>43</v>
      </c>
      <c r="D12" s="12">
        <v>9.5</v>
      </c>
      <c r="E12" s="12">
        <v>8</v>
      </c>
      <c r="F12" s="12">
        <v>8</v>
      </c>
      <c r="G12" s="12">
        <v>6</v>
      </c>
      <c r="H12" s="12">
        <v>6</v>
      </c>
      <c r="I12" s="12">
        <v>6</v>
      </c>
      <c r="J12" s="12">
        <v>8</v>
      </c>
      <c r="K12" s="12">
        <v>6</v>
      </c>
      <c r="L12" s="7">
        <f t="shared" si="1"/>
        <v>57.5</v>
      </c>
      <c r="N12" s="6">
        <f t="shared" si="0"/>
        <v>6</v>
      </c>
    </row>
    <row r="13" spans="2:17" s="5" customFormat="1" ht="17.25">
      <c r="B13" s="3">
        <v>4</v>
      </c>
      <c r="C13" s="3" t="s">
        <v>44</v>
      </c>
      <c r="D13" s="12">
        <v>9.5</v>
      </c>
      <c r="E13" s="12">
        <v>8</v>
      </c>
      <c r="F13" s="12">
        <v>8</v>
      </c>
      <c r="G13" s="12">
        <v>8</v>
      </c>
      <c r="H13" s="12">
        <v>8</v>
      </c>
      <c r="I13" s="12">
        <v>10</v>
      </c>
      <c r="J13" s="12">
        <v>8</v>
      </c>
      <c r="K13" s="12">
        <v>10</v>
      </c>
      <c r="L13" s="7">
        <f t="shared" si="1"/>
        <v>69.5</v>
      </c>
      <c r="N13" s="6">
        <f t="shared" si="0"/>
        <v>4</v>
      </c>
    </row>
    <row r="14" spans="2:17" s="5" customFormat="1" ht="17.25">
      <c r="B14" s="3">
        <v>5</v>
      </c>
      <c r="C14" s="3" t="s">
        <v>45</v>
      </c>
      <c r="D14" s="12">
        <v>9.5</v>
      </c>
      <c r="E14" s="12">
        <v>8</v>
      </c>
      <c r="F14" s="12">
        <v>10</v>
      </c>
      <c r="G14" s="12">
        <v>10</v>
      </c>
      <c r="H14" s="12">
        <v>8</v>
      </c>
      <c r="I14" s="12">
        <v>8</v>
      </c>
      <c r="J14" s="12">
        <v>8</v>
      </c>
      <c r="K14" s="12">
        <v>8</v>
      </c>
      <c r="L14" s="7">
        <f t="shared" si="1"/>
        <v>69.5</v>
      </c>
      <c r="N14" s="6">
        <f t="shared" si="0"/>
        <v>4</v>
      </c>
    </row>
    <row r="15" spans="2:17" s="5" customFormat="1" ht="17.25">
      <c r="B15" s="3">
        <v>6</v>
      </c>
      <c r="C15" s="3" t="s">
        <v>46</v>
      </c>
      <c r="D15" s="12">
        <v>9.5</v>
      </c>
      <c r="E15" s="12">
        <v>8</v>
      </c>
      <c r="F15" s="12">
        <v>10</v>
      </c>
      <c r="G15" s="12">
        <v>8</v>
      </c>
      <c r="H15" s="12">
        <v>10</v>
      </c>
      <c r="I15" s="12">
        <v>10</v>
      </c>
      <c r="J15" s="12">
        <v>10</v>
      </c>
      <c r="K15" s="12">
        <v>8</v>
      </c>
      <c r="L15" s="7">
        <f t="shared" si="1"/>
        <v>73.5</v>
      </c>
      <c r="N15" s="6">
        <f t="shared" si="0"/>
        <v>1</v>
      </c>
    </row>
    <row r="16" spans="2:17" s="5" customFormat="1" ht="17.25">
      <c r="B16" s="3">
        <v>7</v>
      </c>
      <c r="C16" s="3" t="s">
        <v>47</v>
      </c>
      <c r="D16" s="12">
        <v>9.5</v>
      </c>
      <c r="E16" s="12">
        <v>8</v>
      </c>
      <c r="F16" s="12">
        <v>10</v>
      </c>
      <c r="G16" s="12">
        <v>8</v>
      </c>
      <c r="H16" s="12">
        <v>10</v>
      </c>
      <c r="I16" s="12">
        <v>8</v>
      </c>
      <c r="J16" s="12">
        <v>8</v>
      </c>
      <c r="K16" s="12">
        <v>10</v>
      </c>
      <c r="L16" s="7">
        <f t="shared" si="1"/>
        <v>71.5</v>
      </c>
      <c r="M16"/>
      <c r="N16" s="6">
        <f t="shared" si="0"/>
        <v>3</v>
      </c>
    </row>
    <row r="17" spans="2:12" ht="17.25">
      <c r="B17" s="58" t="s">
        <v>0</v>
      </c>
      <c r="C17" s="59"/>
      <c r="D17" s="12">
        <f>D12+D13+D14+D15</f>
        <v>38</v>
      </c>
      <c r="E17" s="12">
        <f t="shared" ref="E17:K17" si="2">E12+E13+E14+E15</f>
        <v>32</v>
      </c>
      <c r="F17" s="12">
        <f t="shared" si="2"/>
        <v>36</v>
      </c>
      <c r="G17" s="12">
        <f t="shared" si="2"/>
        <v>32</v>
      </c>
      <c r="H17" s="12">
        <f t="shared" si="2"/>
        <v>32</v>
      </c>
      <c r="I17" s="12">
        <f t="shared" si="2"/>
        <v>34</v>
      </c>
      <c r="J17" s="12">
        <f t="shared" si="2"/>
        <v>34</v>
      </c>
      <c r="K17" s="12">
        <f t="shared" si="2"/>
        <v>32</v>
      </c>
      <c r="L17" s="19">
        <f>SUM(L10:L16)-MAX(L10:L16)-MIN(L10:L16)</f>
        <v>341.5</v>
      </c>
    </row>
    <row r="18" spans="2:12" ht="17.25">
      <c r="B18" s="58" t="s">
        <v>1</v>
      </c>
      <c r="C18" s="59"/>
      <c r="D18" s="2">
        <f>D17/4</f>
        <v>9.5</v>
      </c>
      <c r="E18" s="2">
        <f t="shared" ref="E18:K18" si="3">E17/4</f>
        <v>8</v>
      </c>
      <c r="F18" s="2">
        <f t="shared" si="3"/>
        <v>9</v>
      </c>
      <c r="G18" s="2">
        <f t="shared" si="3"/>
        <v>8</v>
      </c>
      <c r="H18" s="2">
        <f t="shared" si="3"/>
        <v>8</v>
      </c>
      <c r="I18" s="2">
        <f t="shared" si="3"/>
        <v>8.5</v>
      </c>
      <c r="J18" s="2">
        <f t="shared" si="3"/>
        <v>8.5</v>
      </c>
      <c r="K18" s="2">
        <f t="shared" si="3"/>
        <v>8</v>
      </c>
      <c r="L18" s="18">
        <f>L17/5</f>
        <v>68.3</v>
      </c>
    </row>
    <row r="19" spans="2:12">
      <c r="B19" s="55" t="s">
        <v>38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</row>
  </sheetData>
  <mergeCells count="17">
    <mergeCell ref="B19:L19"/>
    <mergeCell ref="F8:G8"/>
    <mergeCell ref="H8:J8"/>
    <mergeCell ref="K8:K9"/>
    <mergeCell ref="L8:L9"/>
    <mergeCell ref="B17:C17"/>
    <mergeCell ref="B18:C18"/>
    <mergeCell ref="B2:L2"/>
    <mergeCell ref="J3:L3"/>
    <mergeCell ref="B4:C4"/>
    <mergeCell ref="D4:L4"/>
    <mergeCell ref="B6:B9"/>
    <mergeCell ref="C6:C9"/>
    <mergeCell ref="D6:L6"/>
    <mergeCell ref="E7:L7"/>
    <mergeCell ref="D8:D9"/>
    <mergeCell ref="E8:E9"/>
  </mergeCells>
  <phoneticPr fontId="1" type="noConversion"/>
  <pageMargins left="0.7" right="0.7" top="0.75" bottom="0.75" header="0.3" footer="0.3"/>
  <pageSetup paperSize="9" scale="59" orientation="portrait" r:id="rId1"/>
  <colBreaks count="1" manualBreakCount="1">
    <brk id="14" max="2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F19FD-EFA6-4139-A76D-8C9589DA3103}">
  <dimension ref="B1:Q19"/>
  <sheetViews>
    <sheetView view="pageBreakPreview" zoomScaleNormal="100" zoomScaleSheetLayoutView="100" workbookViewId="0"/>
  </sheetViews>
  <sheetFormatPr defaultRowHeight="16.5"/>
  <cols>
    <col min="1" max="1" width="2.125" customWidth="1"/>
    <col min="2" max="3" width="8.625" customWidth="1"/>
    <col min="4" max="11" width="9" style="20" customWidth="1"/>
    <col min="12" max="12" width="10.875" style="20" bestFit="1" customWidth="1"/>
    <col min="13" max="13" width="2.25" customWidth="1"/>
  </cols>
  <sheetData>
    <row r="1" spans="2:17" ht="8.25" customHeight="1"/>
    <row r="2" spans="2:17" ht="23.25" customHeight="1">
      <c r="B2" s="47" t="s">
        <v>10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7" ht="16.5" customHeight="1">
      <c r="H3" s="20" t="s">
        <v>13</v>
      </c>
      <c r="J3" s="60" t="s">
        <v>22</v>
      </c>
      <c r="K3" s="60"/>
      <c r="L3" s="60"/>
    </row>
    <row r="4" spans="2:17" ht="30" customHeight="1">
      <c r="B4" s="29" t="s">
        <v>7</v>
      </c>
      <c r="C4" s="30"/>
      <c r="D4" s="61" t="s">
        <v>19</v>
      </c>
      <c r="E4" s="62"/>
      <c r="F4" s="62"/>
      <c r="G4" s="62"/>
      <c r="H4" s="62"/>
      <c r="I4" s="62"/>
      <c r="J4" s="62"/>
      <c r="K4" s="62"/>
      <c r="L4" s="63"/>
    </row>
    <row r="6" spans="2:17" ht="17.25">
      <c r="B6" s="52" t="s">
        <v>2</v>
      </c>
      <c r="C6" s="52" t="s">
        <v>3</v>
      </c>
      <c r="D6" s="39" t="s">
        <v>14</v>
      </c>
      <c r="E6" s="40"/>
      <c r="F6" s="40"/>
      <c r="G6" s="40"/>
      <c r="H6" s="40"/>
      <c r="I6" s="40"/>
      <c r="J6" s="40"/>
      <c r="K6" s="40"/>
      <c r="L6" s="41"/>
    </row>
    <row r="7" spans="2:17" ht="34.5">
      <c r="B7" s="53"/>
      <c r="C7" s="53"/>
      <c r="D7" s="11" t="s">
        <v>29</v>
      </c>
      <c r="E7" s="39" t="s">
        <v>30</v>
      </c>
      <c r="F7" s="40"/>
      <c r="G7" s="40"/>
      <c r="H7" s="40"/>
      <c r="I7" s="40"/>
      <c r="J7" s="40"/>
      <c r="K7" s="40"/>
      <c r="L7" s="41"/>
    </row>
    <row r="8" spans="2:17" ht="17.25">
      <c r="B8" s="53"/>
      <c r="C8" s="53"/>
      <c r="D8" s="35" t="s">
        <v>31</v>
      </c>
      <c r="E8" s="35" t="s">
        <v>11</v>
      </c>
      <c r="F8" s="39" t="s">
        <v>15</v>
      </c>
      <c r="G8" s="41"/>
      <c r="H8" s="39" t="s">
        <v>16</v>
      </c>
      <c r="I8" s="40"/>
      <c r="J8" s="41"/>
      <c r="K8" s="42" t="s">
        <v>28</v>
      </c>
      <c r="L8" s="35" t="s">
        <v>4</v>
      </c>
    </row>
    <row r="9" spans="2:17" ht="49.5">
      <c r="B9" s="54"/>
      <c r="C9" s="54"/>
      <c r="D9" s="36"/>
      <c r="E9" s="36"/>
      <c r="F9" s="9" t="s">
        <v>24</v>
      </c>
      <c r="G9" s="9" t="s">
        <v>25</v>
      </c>
      <c r="H9" s="9" t="s">
        <v>26</v>
      </c>
      <c r="I9" s="9" t="s">
        <v>17</v>
      </c>
      <c r="J9" s="9" t="s">
        <v>27</v>
      </c>
      <c r="K9" s="57"/>
      <c r="L9" s="36"/>
    </row>
    <row r="10" spans="2:17" s="5" customFormat="1" ht="17.25">
      <c r="B10" s="3">
        <v>1</v>
      </c>
      <c r="C10" s="3" t="s">
        <v>41</v>
      </c>
      <c r="D10" s="21">
        <v>9.5</v>
      </c>
      <c r="E10" s="22">
        <v>10</v>
      </c>
      <c r="F10" s="22">
        <v>8</v>
      </c>
      <c r="G10" s="22">
        <v>8</v>
      </c>
      <c r="H10" s="22">
        <v>6</v>
      </c>
      <c r="I10" s="22">
        <v>10</v>
      </c>
      <c r="J10" s="22">
        <v>10</v>
      </c>
      <c r="K10" s="22">
        <v>8</v>
      </c>
      <c r="L10" s="23">
        <f>SUM(D10:K10)</f>
        <v>69.5</v>
      </c>
      <c r="N10" s="6">
        <f t="shared" ref="N10:N16" si="0">RANK(L10,$L$10:$L$16)</f>
        <v>7</v>
      </c>
      <c r="Q10" s="10"/>
    </row>
    <row r="11" spans="2:17" s="5" customFormat="1" ht="17.25">
      <c r="B11" s="3">
        <v>2</v>
      </c>
      <c r="C11" s="3" t="s">
        <v>42</v>
      </c>
      <c r="D11" s="21">
        <v>9.5</v>
      </c>
      <c r="E11" s="22">
        <v>10</v>
      </c>
      <c r="F11" s="22">
        <v>10</v>
      </c>
      <c r="G11" s="22">
        <v>8</v>
      </c>
      <c r="H11" s="22">
        <v>8</v>
      </c>
      <c r="I11" s="22">
        <v>10</v>
      </c>
      <c r="J11" s="22">
        <v>10</v>
      </c>
      <c r="K11" s="22">
        <v>10</v>
      </c>
      <c r="L11" s="23">
        <f t="shared" ref="L11:L16" si="1">SUM(D11:K11)</f>
        <v>75.5</v>
      </c>
      <c r="N11" s="6">
        <f t="shared" si="0"/>
        <v>2</v>
      </c>
    </row>
    <row r="12" spans="2:17" s="5" customFormat="1" ht="17.25">
      <c r="B12" s="3">
        <v>3</v>
      </c>
      <c r="C12" s="3" t="s">
        <v>43</v>
      </c>
      <c r="D12" s="21">
        <v>9.5</v>
      </c>
      <c r="E12" s="22">
        <v>10</v>
      </c>
      <c r="F12" s="22">
        <v>8</v>
      </c>
      <c r="G12" s="22">
        <v>8</v>
      </c>
      <c r="H12" s="22">
        <v>10</v>
      </c>
      <c r="I12" s="22">
        <v>8</v>
      </c>
      <c r="J12" s="22">
        <v>8</v>
      </c>
      <c r="K12" s="22">
        <v>10</v>
      </c>
      <c r="L12" s="23">
        <f t="shared" si="1"/>
        <v>71.5</v>
      </c>
      <c r="N12" s="6">
        <f t="shared" si="0"/>
        <v>5</v>
      </c>
    </row>
    <row r="13" spans="2:17" s="5" customFormat="1" ht="17.25">
      <c r="B13" s="3">
        <v>4</v>
      </c>
      <c r="C13" s="3" t="s">
        <v>44</v>
      </c>
      <c r="D13" s="21">
        <v>9.5</v>
      </c>
      <c r="E13" s="22">
        <v>10</v>
      </c>
      <c r="F13" s="22">
        <v>10</v>
      </c>
      <c r="G13" s="22">
        <v>8</v>
      </c>
      <c r="H13" s="22">
        <v>10</v>
      </c>
      <c r="I13" s="22">
        <v>10</v>
      </c>
      <c r="J13" s="22">
        <v>10</v>
      </c>
      <c r="K13" s="22">
        <v>10</v>
      </c>
      <c r="L13" s="23">
        <f t="shared" si="1"/>
        <v>77.5</v>
      </c>
      <c r="N13" s="6">
        <f t="shared" si="0"/>
        <v>1</v>
      </c>
    </row>
    <row r="14" spans="2:17" s="5" customFormat="1" ht="17.25">
      <c r="B14" s="3">
        <v>5</v>
      </c>
      <c r="C14" s="3" t="s">
        <v>45</v>
      </c>
      <c r="D14" s="21">
        <v>9.5</v>
      </c>
      <c r="E14" s="21">
        <v>10</v>
      </c>
      <c r="F14" s="21">
        <v>10</v>
      </c>
      <c r="G14" s="21">
        <v>8</v>
      </c>
      <c r="H14" s="21">
        <v>8</v>
      </c>
      <c r="I14" s="21">
        <v>8</v>
      </c>
      <c r="J14" s="21">
        <v>10</v>
      </c>
      <c r="K14" s="21">
        <v>8</v>
      </c>
      <c r="L14" s="23">
        <f t="shared" si="1"/>
        <v>71.5</v>
      </c>
      <c r="N14" s="6">
        <f t="shared" si="0"/>
        <v>5</v>
      </c>
    </row>
    <row r="15" spans="2:17" s="5" customFormat="1" ht="17.25">
      <c r="B15" s="3">
        <v>6</v>
      </c>
      <c r="C15" s="3" t="s">
        <v>46</v>
      </c>
      <c r="D15" s="21">
        <v>9.5</v>
      </c>
      <c r="E15" s="22">
        <v>10</v>
      </c>
      <c r="F15" s="22">
        <v>8</v>
      </c>
      <c r="G15" s="22">
        <v>10</v>
      </c>
      <c r="H15" s="22">
        <v>10</v>
      </c>
      <c r="I15" s="22">
        <v>8</v>
      </c>
      <c r="J15" s="22">
        <v>8</v>
      </c>
      <c r="K15" s="22">
        <v>10</v>
      </c>
      <c r="L15" s="23">
        <f t="shared" si="1"/>
        <v>73.5</v>
      </c>
      <c r="N15" s="6">
        <f t="shared" si="0"/>
        <v>4</v>
      </c>
    </row>
    <row r="16" spans="2:17" s="5" customFormat="1" ht="17.25">
      <c r="B16" s="3">
        <v>7</v>
      </c>
      <c r="C16" s="3" t="s">
        <v>47</v>
      </c>
      <c r="D16" s="21">
        <v>9.5</v>
      </c>
      <c r="E16" s="22">
        <v>10</v>
      </c>
      <c r="F16" s="22">
        <v>10</v>
      </c>
      <c r="G16" s="22">
        <v>8</v>
      </c>
      <c r="H16" s="22">
        <v>10</v>
      </c>
      <c r="I16" s="22">
        <v>10</v>
      </c>
      <c r="J16" s="22">
        <v>10</v>
      </c>
      <c r="K16" s="22">
        <v>8</v>
      </c>
      <c r="L16" s="23">
        <f t="shared" si="1"/>
        <v>75.5</v>
      </c>
      <c r="N16" s="6">
        <f t="shared" si="0"/>
        <v>2</v>
      </c>
    </row>
    <row r="17" spans="2:13" ht="17.25">
      <c r="B17" s="58" t="s">
        <v>0</v>
      </c>
      <c r="C17" s="59"/>
      <c r="D17" s="22">
        <f>D10+D11+D12+D13</f>
        <v>38</v>
      </c>
      <c r="E17" s="22">
        <f t="shared" ref="E17:K17" si="2">E10+E11+E12+E13</f>
        <v>40</v>
      </c>
      <c r="F17" s="22">
        <f t="shared" si="2"/>
        <v>36</v>
      </c>
      <c r="G17" s="22">
        <f t="shared" si="2"/>
        <v>32</v>
      </c>
      <c r="H17" s="22">
        <f t="shared" si="2"/>
        <v>34</v>
      </c>
      <c r="I17" s="22">
        <f t="shared" si="2"/>
        <v>38</v>
      </c>
      <c r="J17" s="22">
        <f t="shared" si="2"/>
        <v>38</v>
      </c>
      <c r="K17" s="22">
        <f t="shared" si="2"/>
        <v>38</v>
      </c>
      <c r="L17" s="24">
        <f>SUM(L10:L16)-MAX(L10:L16)-MIN(L10:L16)</f>
        <v>367.5</v>
      </c>
      <c r="M17" s="4"/>
    </row>
    <row r="18" spans="2:13" ht="17.25">
      <c r="B18" s="58" t="s">
        <v>1</v>
      </c>
      <c r="C18" s="59"/>
      <c r="D18" s="25">
        <f>D17/4</f>
        <v>9.5</v>
      </c>
      <c r="E18" s="25">
        <f t="shared" ref="E18:K18" si="3">E17/4</f>
        <v>10</v>
      </c>
      <c r="F18" s="25">
        <f t="shared" si="3"/>
        <v>9</v>
      </c>
      <c r="G18" s="25">
        <f t="shared" si="3"/>
        <v>8</v>
      </c>
      <c r="H18" s="25">
        <f t="shared" si="3"/>
        <v>8.5</v>
      </c>
      <c r="I18" s="25">
        <f t="shared" si="3"/>
        <v>9.5</v>
      </c>
      <c r="J18" s="25">
        <f t="shared" si="3"/>
        <v>9.5</v>
      </c>
      <c r="K18" s="25">
        <f t="shared" si="3"/>
        <v>9.5</v>
      </c>
      <c r="L18" s="26">
        <f>L17/5</f>
        <v>73.5</v>
      </c>
    </row>
    <row r="19" spans="2:13">
      <c r="B19" s="55" t="s">
        <v>38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</row>
  </sheetData>
  <mergeCells count="17">
    <mergeCell ref="B19:L19"/>
    <mergeCell ref="F8:G8"/>
    <mergeCell ref="H8:J8"/>
    <mergeCell ref="K8:K9"/>
    <mergeCell ref="L8:L9"/>
    <mergeCell ref="B17:C17"/>
    <mergeCell ref="B18:C18"/>
    <mergeCell ref="B2:L2"/>
    <mergeCell ref="J3:L3"/>
    <mergeCell ref="B4:C4"/>
    <mergeCell ref="D4:L4"/>
    <mergeCell ref="B6:B9"/>
    <mergeCell ref="C6:C9"/>
    <mergeCell ref="D6:L6"/>
    <mergeCell ref="E7:L7"/>
    <mergeCell ref="D8:D9"/>
    <mergeCell ref="E8:E9"/>
  </mergeCells>
  <phoneticPr fontId="1" type="noConversion"/>
  <pageMargins left="0.7" right="0.7" top="0.75" bottom="0.75" header="0.3" footer="0.3"/>
  <pageSetup paperSize="9" scale="59" orientation="portrait" r:id="rId1"/>
  <colBreaks count="1" manualBreakCount="1">
    <brk id="14" max="2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ED496-C22A-4DBF-B661-1BA55A08D002}">
  <dimension ref="B1:Q19"/>
  <sheetViews>
    <sheetView view="pageBreakPreview" zoomScaleNormal="100" zoomScaleSheetLayoutView="100" workbookViewId="0"/>
  </sheetViews>
  <sheetFormatPr defaultRowHeight="16.5"/>
  <cols>
    <col min="1" max="1" width="2.125" customWidth="1"/>
    <col min="2" max="3" width="8.625" customWidth="1"/>
    <col min="4" max="11" width="9" customWidth="1"/>
    <col min="12" max="12" width="10.875" bestFit="1" customWidth="1"/>
    <col min="13" max="13" width="2.25" customWidth="1"/>
  </cols>
  <sheetData>
    <row r="1" spans="2:17" ht="8.25" customHeight="1"/>
    <row r="2" spans="2:17" ht="23.25" customHeight="1">
      <c r="B2" s="47" t="s">
        <v>10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7" ht="16.5" customHeight="1">
      <c r="H3" t="s">
        <v>13</v>
      </c>
      <c r="J3" s="48" t="s">
        <v>22</v>
      </c>
      <c r="K3" s="48"/>
      <c r="L3" s="48"/>
    </row>
    <row r="4" spans="2:17" ht="30" customHeight="1">
      <c r="B4" s="29" t="s">
        <v>7</v>
      </c>
      <c r="C4" s="30"/>
      <c r="D4" s="49" t="s">
        <v>21</v>
      </c>
      <c r="E4" s="50"/>
      <c r="F4" s="50"/>
      <c r="G4" s="50"/>
      <c r="H4" s="50"/>
      <c r="I4" s="50"/>
      <c r="J4" s="50"/>
      <c r="K4" s="50"/>
      <c r="L4" s="51"/>
    </row>
    <row r="6" spans="2:17" ht="17.25">
      <c r="B6" s="52" t="s">
        <v>2</v>
      </c>
      <c r="C6" s="52" t="s">
        <v>3</v>
      </c>
      <c r="D6" s="29" t="s">
        <v>14</v>
      </c>
      <c r="E6" s="38"/>
      <c r="F6" s="38"/>
      <c r="G6" s="38"/>
      <c r="H6" s="38"/>
      <c r="I6" s="38"/>
      <c r="J6" s="38"/>
      <c r="K6" s="38"/>
      <c r="L6" s="30"/>
    </row>
    <row r="7" spans="2:17" ht="34.5">
      <c r="B7" s="53"/>
      <c r="C7" s="53"/>
      <c r="D7" s="11" t="s">
        <v>29</v>
      </c>
      <c r="E7" s="39" t="s">
        <v>30</v>
      </c>
      <c r="F7" s="40"/>
      <c r="G7" s="40"/>
      <c r="H7" s="40"/>
      <c r="I7" s="40"/>
      <c r="J7" s="40"/>
      <c r="K7" s="40"/>
      <c r="L7" s="41"/>
    </row>
    <row r="8" spans="2:17" ht="17.25">
      <c r="B8" s="53"/>
      <c r="C8" s="53"/>
      <c r="D8" s="35" t="s">
        <v>31</v>
      </c>
      <c r="E8" s="35" t="s">
        <v>11</v>
      </c>
      <c r="F8" s="29" t="s">
        <v>15</v>
      </c>
      <c r="G8" s="30"/>
      <c r="H8" s="29" t="s">
        <v>16</v>
      </c>
      <c r="I8" s="38"/>
      <c r="J8" s="30"/>
      <c r="K8" s="42" t="s">
        <v>28</v>
      </c>
      <c r="L8" s="52" t="s">
        <v>4</v>
      </c>
    </row>
    <row r="9" spans="2:17" ht="49.5">
      <c r="B9" s="54"/>
      <c r="C9" s="54"/>
      <c r="D9" s="36"/>
      <c r="E9" s="36"/>
      <c r="F9" s="9" t="s">
        <v>24</v>
      </c>
      <c r="G9" s="9" t="s">
        <v>25</v>
      </c>
      <c r="H9" s="9" t="s">
        <v>26</v>
      </c>
      <c r="I9" s="9" t="s">
        <v>17</v>
      </c>
      <c r="J9" s="9" t="s">
        <v>27</v>
      </c>
      <c r="K9" s="57"/>
      <c r="L9" s="54"/>
    </row>
    <row r="10" spans="2:17" s="5" customFormat="1" ht="17.25">
      <c r="B10" s="3">
        <v>1</v>
      </c>
      <c r="C10" s="3" t="s">
        <v>41</v>
      </c>
      <c r="D10" s="12"/>
      <c r="E10" s="12"/>
      <c r="F10" s="12"/>
      <c r="G10" s="12"/>
      <c r="H10" s="12"/>
      <c r="I10" s="12"/>
      <c r="J10" s="12"/>
      <c r="K10" s="12"/>
      <c r="L10" s="7">
        <f>SUM(D10:K10)</f>
        <v>0</v>
      </c>
      <c r="N10" s="6">
        <f t="shared" ref="N10:N16" si="0">RANK(L10,$L$10:$L$16)</f>
        <v>1</v>
      </c>
      <c r="Q10" s="10"/>
    </row>
    <row r="11" spans="2:17" s="5" customFormat="1" ht="17.25">
      <c r="B11" s="3">
        <v>2</v>
      </c>
      <c r="C11" s="3" t="s">
        <v>42</v>
      </c>
      <c r="D11" s="12"/>
      <c r="E11" s="12"/>
      <c r="F11" s="12"/>
      <c r="G11" s="12"/>
      <c r="H11" s="12"/>
      <c r="I11" s="12"/>
      <c r="J11" s="12"/>
      <c r="K11" s="12"/>
      <c r="L11" s="7">
        <f t="shared" ref="L11:L16" si="1">SUM(D11:K11)</f>
        <v>0</v>
      </c>
      <c r="N11" s="6">
        <f t="shared" si="0"/>
        <v>1</v>
      </c>
    </row>
    <row r="12" spans="2:17" s="5" customFormat="1" ht="17.25">
      <c r="B12" s="3">
        <v>3</v>
      </c>
      <c r="C12" s="3" t="s">
        <v>43</v>
      </c>
      <c r="D12" s="12"/>
      <c r="E12" s="12"/>
      <c r="F12" s="12"/>
      <c r="G12" s="12"/>
      <c r="H12" s="12"/>
      <c r="I12" s="12"/>
      <c r="J12" s="12"/>
      <c r="K12" s="12"/>
      <c r="L12" s="7">
        <f t="shared" si="1"/>
        <v>0</v>
      </c>
      <c r="N12" s="6">
        <f t="shared" si="0"/>
        <v>1</v>
      </c>
    </row>
    <row r="13" spans="2:17" s="5" customFormat="1" ht="17.25">
      <c r="B13" s="3">
        <v>4</v>
      </c>
      <c r="C13" s="3" t="s">
        <v>44</v>
      </c>
      <c r="D13" s="12"/>
      <c r="E13" s="12"/>
      <c r="F13" s="12"/>
      <c r="G13" s="12"/>
      <c r="H13" s="12"/>
      <c r="I13" s="12"/>
      <c r="J13" s="12"/>
      <c r="K13" s="12"/>
      <c r="L13" s="7">
        <f t="shared" si="1"/>
        <v>0</v>
      </c>
      <c r="N13" s="6">
        <f t="shared" si="0"/>
        <v>1</v>
      </c>
    </row>
    <row r="14" spans="2:17" s="5" customFormat="1" ht="17.25">
      <c r="B14" s="3">
        <v>5</v>
      </c>
      <c r="C14" s="3" t="s">
        <v>45</v>
      </c>
      <c r="D14" s="12"/>
      <c r="E14" s="12"/>
      <c r="F14" s="12"/>
      <c r="G14" s="12"/>
      <c r="H14" s="12"/>
      <c r="I14" s="12"/>
      <c r="J14" s="12"/>
      <c r="K14" s="12"/>
      <c r="L14" s="7">
        <f t="shared" si="1"/>
        <v>0</v>
      </c>
      <c r="N14" s="6">
        <f t="shared" si="0"/>
        <v>1</v>
      </c>
    </row>
    <row r="15" spans="2:17" s="5" customFormat="1" ht="17.25">
      <c r="B15" s="3">
        <v>6</v>
      </c>
      <c r="C15" s="3" t="s">
        <v>46</v>
      </c>
      <c r="D15" s="12"/>
      <c r="E15" s="12"/>
      <c r="F15" s="12"/>
      <c r="G15" s="12"/>
      <c r="H15" s="12"/>
      <c r="I15" s="12"/>
      <c r="J15" s="12"/>
      <c r="K15" s="12"/>
      <c r="L15" s="7">
        <f t="shared" si="1"/>
        <v>0</v>
      </c>
      <c r="N15" s="6">
        <f t="shared" si="0"/>
        <v>1</v>
      </c>
    </row>
    <row r="16" spans="2:17" s="5" customFormat="1" ht="17.25">
      <c r="B16" s="3">
        <v>7</v>
      </c>
      <c r="C16" s="3" t="s">
        <v>47</v>
      </c>
      <c r="D16" s="12"/>
      <c r="E16" s="12"/>
      <c r="F16" s="12"/>
      <c r="G16" s="12"/>
      <c r="H16" s="12"/>
      <c r="I16" s="12"/>
      <c r="J16" s="12"/>
      <c r="K16" s="12"/>
      <c r="L16" s="7">
        <f t="shared" si="1"/>
        <v>0</v>
      </c>
      <c r="N16" s="6">
        <f t="shared" si="0"/>
        <v>1</v>
      </c>
    </row>
    <row r="17" spans="2:13" ht="17.25">
      <c r="B17" s="58" t="s">
        <v>0</v>
      </c>
      <c r="C17" s="59"/>
      <c r="D17" s="12">
        <f>D11+D12+D13+D15</f>
        <v>0</v>
      </c>
      <c r="E17" s="12">
        <f t="shared" ref="E17:K17" si="2">E11+E12+E13+E15</f>
        <v>0</v>
      </c>
      <c r="F17" s="12">
        <f t="shared" si="2"/>
        <v>0</v>
      </c>
      <c r="G17" s="12">
        <f t="shared" si="2"/>
        <v>0</v>
      </c>
      <c r="H17" s="12">
        <f t="shared" si="2"/>
        <v>0</v>
      </c>
      <c r="I17" s="12">
        <f t="shared" si="2"/>
        <v>0</v>
      </c>
      <c r="J17" s="12">
        <f t="shared" si="2"/>
        <v>0</v>
      </c>
      <c r="K17" s="12">
        <f t="shared" si="2"/>
        <v>0</v>
      </c>
      <c r="L17" s="19">
        <f>SUM(L10:L16)-MAX(L10:L16)-MIN(L10:L16)</f>
        <v>0</v>
      </c>
      <c r="M17" s="4"/>
    </row>
    <row r="18" spans="2:13" ht="17.25">
      <c r="B18" s="58" t="s">
        <v>1</v>
      </c>
      <c r="C18" s="59"/>
      <c r="D18" s="2">
        <f>D17/4</f>
        <v>0</v>
      </c>
      <c r="E18" s="2">
        <f t="shared" ref="E18:J18" si="3">E17/4</f>
        <v>0</v>
      </c>
      <c r="F18" s="2">
        <f t="shared" si="3"/>
        <v>0</v>
      </c>
      <c r="G18" s="2">
        <f t="shared" si="3"/>
        <v>0</v>
      </c>
      <c r="H18" s="2">
        <f t="shared" si="3"/>
        <v>0</v>
      </c>
      <c r="I18" s="2">
        <f t="shared" si="3"/>
        <v>0</v>
      </c>
      <c r="J18" s="2">
        <f t="shared" si="3"/>
        <v>0</v>
      </c>
      <c r="K18" s="2">
        <f>K17/4</f>
        <v>0</v>
      </c>
      <c r="L18" s="18">
        <f>L17/4</f>
        <v>0</v>
      </c>
    </row>
    <row r="19" spans="2:13">
      <c r="B19" s="55" t="s">
        <v>38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</row>
  </sheetData>
  <mergeCells count="17">
    <mergeCell ref="B19:L19"/>
    <mergeCell ref="F8:G8"/>
    <mergeCell ref="H8:J8"/>
    <mergeCell ref="K8:K9"/>
    <mergeCell ref="L8:L9"/>
    <mergeCell ref="B17:C17"/>
    <mergeCell ref="B18:C18"/>
    <mergeCell ref="B2:L2"/>
    <mergeCell ref="J3:L3"/>
    <mergeCell ref="B4:C4"/>
    <mergeCell ref="D4:L4"/>
    <mergeCell ref="B6:B9"/>
    <mergeCell ref="C6:C9"/>
    <mergeCell ref="D6:L6"/>
    <mergeCell ref="E7:L7"/>
    <mergeCell ref="D8:D9"/>
    <mergeCell ref="E8:E9"/>
  </mergeCells>
  <phoneticPr fontId="1" type="noConversion"/>
  <pageMargins left="0.7" right="0.7" top="0.75" bottom="0.75" header="0.3" footer="0.3"/>
  <pageSetup paperSize="9" scale="59" orientation="portrait" r:id="rId1"/>
  <colBreaks count="1" manualBreakCount="1">
    <brk id="14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기술능력평가 최종 결과표</vt:lpstr>
      <vt:lpstr>점수집계표(주식회사 휴먼메트릭스)</vt:lpstr>
      <vt:lpstr>점수집계표(주식회사 인사바른)</vt:lpstr>
      <vt:lpstr>점수집계표(클립스하이어 주식회사)</vt:lpstr>
      <vt:lpstr>'기술능력평가 최종 결과표'!Print_Area</vt:lpstr>
      <vt:lpstr>'점수집계표(주식회사 인사바른)'!Print_Area</vt:lpstr>
      <vt:lpstr>'점수집계표(주식회사 휴먼메트릭스)'!Print_Area</vt:lpstr>
      <vt:lpstr>'점수집계표(클립스하이어 주식회사)'!Print_Area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2024-07-17T08:55:14Z</cp:lastPrinted>
  <dcterms:created xsi:type="dcterms:W3CDTF">2017-03-07T11:03:34Z</dcterms:created>
  <dcterms:modified xsi:type="dcterms:W3CDTF">2026-04-22T08:46:18Z</dcterms:modified>
</cp:coreProperties>
</file>